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2" activeTab="3"/>
  </bookViews>
  <sheets>
    <sheet name="社会办养老机构补助资金申报表" sheetId="2" r:id="rId1"/>
    <sheet name="2024年8月至2025年7月洛龙养老机构保险补贴审批汇总表" sheetId="3" r:id="rId2"/>
    <sheet name="2024年8月-2025年7月 洛龙 区养老护理员社保补贴审批" sheetId="4" r:id="rId3"/>
    <sheet name="社区养老服务设施运营补贴申报表" sheetId="5" r:id="rId4"/>
  </sheets>
  <definedNames>
    <definedName name="_xlnm._FilterDatabase" localSheetId="0" hidden="1">社会办养老机构补助资金申报表!$A$1:$O$14</definedName>
    <definedName name="_xlnm.Print_Titles" localSheetId="0">社会办养老机构补助资金申报表!$1:$3</definedName>
    <definedName name="_xlnm.Print_Area" localSheetId="0">社会办养老机构补助资金申报表!$A$1:$O$13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<sst xmlns="http://schemas.openxmlformats.org/spreadsheetml/2006/main" count="147" uniqueCount="90">
  <si>
    <t xml:space="preserve">社会办养老机构补助资金申报表 </t>
  </si>
  <si>
    <t>序号</t>
  </si>
  <si>
    <t>养老服务机构名称</t>
  </si>
  <si>
    <t>消防手续名称（文号）</t>
  </si>
  <si>
    <t>补助周期（2024年8月-2025年7月）
累计补助人次</t>
  </si>
  <si>
    <t>等级评定奖补</t>
  </si>
  <si>
    <t>合计</t>
  </si>
  <si>
    <t>区财政补贴金额（元）</t>
  </si>
  <si>
    <t>市财政补贴金额（元）</t>
  </si>
  <si>
    <t>备注</t>
  </si>
  <si>
    <t>一类人群</t>
  </si>
  <si>
    <t>补贴金额（元）</t>
  </si>
  <si>
    <t>二类人群</t>
  </si>
  <si>
    <t>三类人群</t>
  </si>
  <si>
    <t>等级评定级别</t>
  </si>
  <si>
    <t>奖补金额(元)</t>
  </si>
  <si>
    <t>洛阳市洛龙区万家老年公寓</t>
  </si>
  <si>
    <t>410000WSJ150017953</t>
  </si>
  <si>
    <t>24年12月底关闭</t>
  </si>
  <si>
    <t>洛阳市洛龙区万家养老院</t>
  </si>
  <si>
    <t>第2024-003号</t>
  </si>
  <si>
    <t>2025年3月13日备案</t>
  </si>
  <si>
    <t>洛阳市洛龙区九九老年公寓</t>
  </si>
  <si>
    <t>洛公消验字[2014]第0262号</t>
  </si>
  <si>
    <t>洛阳市洛龙区花园爱心老年公寓</t>
  </si>
  <si>
    <t>410000WYS160003263</t>
  </si>
  <si>
    <t>洛阳市洛龙区福瑞康养老院</t>
  </si>
  <si>
    <t>第2023-002号</t>
  </si>
  <si>
    <t>洛阳市安乐窝老年公寓</t>
  </si>
  <si>
    <t>第2023-004号</t>
  </si>
  <si>
    <t>洛阳银基养老服务有限公司</t>
  </si>
  <si>
    <t>洛建消验字【2024】第0060号</t>
  </si>
  <si>
    <t>洛阳洛龙区群安养老院</t>
  </si>
  <si>
    <t>洛公消验字【2016】第0074号</t>
  </si>
  <si>
    <t>仁仁乐医养院</t>
  </si>
  <si>
    <t>第2023-003号</t>
  </si>
  <si>
    <t>备注：1.一类人群指的是重度失能老年人；二类人群指的是轻度、中度失能老年人；三类人群指的是自理老年人。
            2.补贴标准：一类人群每人每月补贴200元；二类人群每人每月补贴150元；三类人群每人每月补贴100元。</t>
  </si>
  <si>
    <r>
      <t>2024年8月至2025年7月</t>
    </r>
    <r>
      <rPr>
        <b/>
        <u/>
        <sz val="20"/>
        <rFont val="宋体"/>
        <charset val="134"/>
      </rPr>
      <t>洛龙</t>
    </r>
    <r>
      <rPr>
        <b/>
        <sz val="20"/>
        <rFont val="宋体"/>
        <charset val="134"/>
      </rPr>
      <t>养老机构保险补贴审批汇总表</t>
    </r>
  </si>
  <si>
    <t>养老机构名称</t>
  </si>
  <si>
    <t>参保床位数</t>
  </si>
  <si>
    <t>实际缴纳保险金额</t>
  </si>
  <si>
    <t>申请财政补贴金额</t>
  </si>
  <si>
    <t>区财政补贴金额</t>
  </si>
  <si>
    <t>市财政补贴金额</t>
  </si>
  <si>
    <t>洛龙区福瑞康养老院</t>
  </si>
  <si>
    <t>总计</t>
  </si>
  <si>
    <r>
      <t>2024年8月-2025年7月</t>
    </r>
    <r>
      <rPr>
        <b/>
        <u/>
        <sz val="20"/>
        <rFont val="宋体"/>
        <charset val="134"/>
      </rPr>
      <t xml:space="preserve"> 洛龙 </t>
    </r>
    <r>
      <rPr>
        <b/>
        <sz val="20"/>
        <rFont val="宋体"/>
        <charset val="134"/>
      </rPr>
      <t>区养老护理员社保补贴审批汇总表</t>
    </r>
  </si>
  <si>
    <t>序
号</t>
  </si>
  <si>
    <t>养老护理员
人  数</t>
  </si>
  <si>
    <t>缴纳社保
金  额</t>
  </si>
  <si>
    <t>个人负担部分补助金额</t>
  </si>
  <si>
    <t>河南仁仁乐健康养老服务有限公司</t>
  </si>
  <si>
    <t>社区养老服务设施运营补贴申报表</t>
  </si>
  <si>
    <t>单位：元</t>
  </si>
  <si>
    <t>城市区</t>
  </si>
  <si>
    <t>单位名称</t>
  </si>
  <si>
    <t>符合等级</t>
  </si>
  <si>
    <t>等级级别</t>
  </si>
  <si>
    <t>月均服务人次</t>
  </si>
  <si>
    <t>运营补助金额</t>
  </si>
  <si>
    <t>服务激励补助金额</t>
  </si>
  <si>
    <t>合计金额</t>
  </si>
  <si>
    <r>
      <rPr>
        <sz val="12"/>
        <color rgb="FF000000"/>
        <rFont val="方正书宋_GBK"/>
        <charset val="134"/>
      </rPr>
      <t>区财政补助金额</t>
    </r>
    <r>
      <rPr>
        <sz val="12"/>
        <color rgb="FF000000"/>
        <rFont val="Times New Roman"/>
        <family val="1"/>
        <charset val="0"/>
      </rPr>
      <t xml:space="preserve"> </t>
    </r>
  </si>
  <si>
    <t>市财政补助金额</t>
  </si>
  <si>
    <t>洛龙区</t>
  </si>
  <si>
    <t>安东社区养老服务中心（农科所）</t>
  </si>
  <si>
    <t>A</t>
  </si>
  <si>
    <t>天元社区养老服务中心</t>
  </si>
  <si>
    <t>3A</t>
  </si>
  <si>
    <t>洛龙区怡和嘉园养老服务中心</t>
  </si>
  <si>
    <t>洛龙区丽都名邸养老服务中心</t>
  </si>
  <si>
    <t>2A</t>
  </si>
  <si>
    <t>绿地公馆小区养老服务中心</t>
  </si>
  <si>
    <t>洛龙区王庄社区养老服务中心</t>
  </si>
  <si>
    <t>洛龙区美景城社区养老服务中心</t>
  </si>
  <si>
    <t>瀛洲花园小区养老服务中心</t>
  </si>
  <si>
    <t>石油社区（地勘三院）养老服务中心</t>
  </si>
  <si>
    <t>光合城社区养老服务中心</t>
  </si>
  <si>
    <t>东方今典社区养老服务中心</t>
  </si>
  <si>
    <t>夏庄社区养老服务中心</t>
  </si>
  <si>
    <t>赵村社区养老服务中心</t>
  </si>
  <si>
    <t>曙光社区养老服务中心</t>
  </si>
  <si>
    <t>龙泰社区养老服务中心</t>
  </si>
  <si>
    <t>安东社区养老服务中心（大杨树）</t>
  </si>
  <si>
    <t>乐天社区君合园小区养老服务站</t>
  </si>
  <si>
    <t>水磨社区养老服务中心</t>
  </si>
  <si>
    <t>田山养老服务中心</t>
  </si>
  <si>
    <t>大学城社区养老服务中心</t>
  </si>
  <si>
    <t>洛龙区龙城社区养老服务中心</t>
  </si>
  <si>
    <t>备注：符合等级是填评定为几个“A”的级别。等级级别填的是几个“A”对应的数字级别，例如：“A”对应是1；“AA”对应是2；“AAA”对应是3；“AAAA”对应是4；“AAAAA”对应是5。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</si>
</sst>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b/>
      <sz val="16"/>
      <color rgb="FF000000"/>
      <name val="方正书宋_GBK"/>
      <charset val="134"/>
    </font>
    <font>
      <b/>
      <sz val="16"/>
      <color rgb="FF000000"/>
      <name val="Times New Roman"/>
      <family val="1"/>
      <charset val="0"/>
    </font>
    <font>
      <sz val="12"/>
      <color rgb="FF000000"/>
      <name val="方正书宋_GBK"/>
      <charset val="134"/>
    </font>
    <font>
      <sz val="12"/>
      <name val="����"/>
      <family val="2"/>
      <charset val="0"/>
    </font>
    <font>
      <sz val="12"/>
      <color rgb="FF000000"/>
      <name val="Times New Roman"/>
      <family val="1"/>
      <charset val="0"/>
    </font>
    <font>
      <sz val="12"/>
      <color rgb="FF000000"/>
      <name val="宋体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0"/>
      <color rgb="FF000000"/>
      <name val="方正书宋_GBK"/>
      <charset val="134"/>
    </font>
    <font>
      <b/>
      <sz val="20"/>
      <name val="宋体"/>
      <charset val="134"/>
    </font>
    <font>
      <sz val="12"/>
      <name val="黑体"/>
      <family val="3"/>
      <charset val="134"/>
    </font>
    <font>
      <sz val="12"/>
      <name val="仿宋_GB2312"/>
      <family val="3"/>
      <charset val="134"/>
    </font>
    <font>
      <sz val="11"/>
      <name val="宋体"/>
      <charset val="134"/>
    </font>
    <font>
      <sz val="11"/>
      <name val="仿宋_GB2312"/>
      <family val="3"/>
      <charset val="134"/>
    </font>
    <font>
      <b/>
      <sz val="24"/>
      <name val="宋体"/>
      <charset val="134"/>
    </font>
    <font>
      <b/>
      <sz val="14"/>
      <name val="仿宋_GB2312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u/>
      <sz val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BEBEB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9" xfId="0" applyFont="1" applyBorder="1">
      <alignment vertical="center"/>
    </xf>
    <xf numFmtId="0" fontId="15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0" fillId="0" borderId="11" xfId="0" applyFont="1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BEBEBE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zoomScale="80" zoomScaleNormal="80" zoomScaleSheetLayoutView="115" workbookViewId="0">
      <pane ySplit="3" topLeftCell="A10" activePane="bottomLeft" state="frozen"/>
      <selection/>
      <selection pane="bottomLeft" activeCell="P14" sqref="$A14:$XFD16"/>
    </sheetView>
  </sheetViews>
  <sheetFormatPr defaultColWidth="9" defaultRowHeight="14.25"/>
  <cols>
    <col min="1" max="1" width="3.75" customWidth="1"/>
    <col min="2" max="2" width="31.125" style="33" customWidth="1"/>
    <col min="3" max="3" width="17.625" customWidth="1"/>
    <col min="4" max="9" width="12.25" customWidth="1"/>
    <col min="10" max="11" width="12.25" style="34" customWidth="1"/>
    <col min="12" max="12" width="12.375" customWidth="1"/>
    <col min="13" max="13" width="11.25" customWidth="1"/>
    <col min="14" max="14" width="10.5833333333333" customWidth="1"/>
    <col min="15" max="15" width="19.525" customWidth="1"/>
  </cols>
  <sheetData>
    <row r="1" ht="47.25" customHeight="1" spans="1: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ht="36" customHeight="1" spans="1:15">
      <c r="A2" s="36" t="s">
        <v>1</v>
      </c>
      <c r="B2" s="37" t="s">
        <v>2</v>
      </c>
      <c r="C2" s="38" t="s">
        <v>3</v>
      </c>
      <c r="D2" s="39" t="s">
        <v>4</v>
      </c>
      <c r="E2" s="40"/>
      <c r="F2" s="40"/>
      <c r="G2" s="40"/>
      <c r="H2" s="40"/>
      <c r="I2" s="41"/>
      <c r="J2" s="40" t="s">
        <v>5</v>
      </c>
      <c r="K2" s="41"/>
      <c r="L2" s="38" t="s">
        <v>6</v>
      </c>
      <c r="M2" s="38" t="s">
        <v>7</v>
      </c>
      <c r="N2" s="38" t="s">
        <v>8</v>
      </c>
      <c r="O2" s="38" t="s">
        <v>9</v>
      </c>
    </row>
    <row r="3" ht="48" customHeight="1" spans="1:15">
      <c r="A3" s="36"/>
      <c r="B3" s="37"/>
      <c r="C3" s="38"/>
      <c r="D3" s="38" t="s">
        <v>10</v>
      </c>
      <c r="E3" s="38" t="s">
        <v>11</v>
      </c>
      <c r="F3" s="38" t="s">
        <v>12</v>
      </c>
      <c r="G3" s="38" t="s">
        <v>11</v>
      </c>
      <c r="H3" s="38" t="s">
        <v>13</v>
      </c>
      <c r="I3" s="38" t="s">
        <v>11</v>
      </c>
      <c r="J3" s="38" t="s">
        <v>14</v>
      </c>
      <c r="K3" s="38" t="s">
        <v>15</v>
      </c>
      <c r="L3" s="38"/>
      <c r="M3" s="38"/>
      <c r="N3" s="38"/>
      <c r="O3" s="38"/>
    </row>
    <row r="4" s="32" customFormat="1" ht="38" customHeight="1" spans="1:15">
      <c r="A4" s="25">
        <v>1</v>
      </c>
      <c r="B4" s="25" t="s">
        <v>16</v>
      </c>
      <c r="C4" s="42" t="s">
        <v>17</v>
      </c>
      <c r="D4" s="43">
        <v>124</v>
      </c>
      <c r="E4" s="44">
        <f>D4*200</f>
        <v>24800</v>
      </c>
      <c r="F4" s="44">
        <v>110</v>
      </c>
      <c r="G4" s="44">
        <f>F4*150</f>
        <v>16500</v>
      </c>
      <c r="H4" s="44">
        <v>94</v>
      </c>
      <c r="I4" s="44">
        <f>H4*100</f>
        <v>9400</v>
      </c>
      <c r="J4" s="44"/>
      <c r="K4" s="44"/>
      <c r="L4" s="43">
        <f>E4+G4+I4</f>
        <v>50700</v>
      </c>
      <c r="M4" s="43">
        <f>L4/2</f>
        <v>25350</v>
      </c>
      <c r="N4" s="43">
        <f>M4</f>
        <v>25350</v>
      </c>
      <c r="O4" s="43" t="s">
        <v>18</v>
      </c>
    </row>
    <row r="5" s="32" customFormat="1" ht="38" customHeight="1" spans="1:15">
      <c r="A5" s="25">
        <v>2</v>
      </c>
      <c r="B5" s="25" t="s">
        <v>19</v>
      </c>
      <c r="C5" s="42" t="s">
        <v>20</v>
      </c>
      <c r="D5" s="43">
        <v>155</v>
      </c>
      <c r="E5" s="44">
        <f t="shared" ref="E5:E12" si="0">D5*200</f>
        <v>31000</v>
      </c>
      <c r="F5" s="44">
        <v>113</v>
      </c>
      <c r="G5" s="44">
        <f t="shared" ref="G5:G12" si="1">F5*150</f>
        <v>16950</v>
      </c>
      <c r="H5" s="44">
        <v>54</v>
      </c>
      <c r="I5" s="44">
        <v>5400</v>
      </c>
      <c r="J5" s="44"/>
      <c r="K5" s="44"/>
      <c r="L5" s="43">
        <f t="shared" ref="L5:L12" si="2">E5+G5+I5</f>
        <v>53350</v>
      </c>
      <c r="M5" s="43">
        <f t="shared" ref="M5:M12" si="3">L5/2</f>
        <v>26675</v>
      </c>
      <c r="N5" s="43">
        <f t="shared" ref="N5:N12" si="4">M5</f>
        <v>26675</v>
      </c>
      <c r="O5" s="43" t="s">
        <v>21</v>
      </c>
    </row>
    <row r="6" s="32" customFormat="1" ht="38" customHeight="1" spans="1:15">
      <c r="A6" s="25">
        <v>3</v>
      </c>
      <c r="B6" s="25" t="s">
        <v>22</v>
      </c>
      <c r="C6" s="42" t="s">
        <v>23</v>
      </c>
      <c r="D6" s="43">
        <v>636</v>
      </c>
      <c r="E6" s="44">
        <f t="shared" si="0"/>
        <v>127200</v>
      </c>
      <c r="F6" s="44">
        <v>260</v>
      </c>
      <c r="G6" s="44">
        <f t="shared" si="1"/>
        <v>39000</v>
      </c>
      <c r="H6" s="44">
        <v>110</v>
      </c>
      <c r="I6" s="44">
        <v>11000</v>
      </c>
      <c r="J6" s="45"/>
      <c r="K6" s="46"/>
      <c r="L6" s="43">
        <f t="shared" si="2"/>
        <v>177200</v>
      </c>
      <c r="M6" s="43">
        <f t="shared" si="3"/>
        <v>88600</v>
      </c>
      <c r="N6" s="43">
        <f t="shared" si="4"/>
        <v>88600</v>
      </c>
      <c r="O6" s="47"/>
    </row>
    <row r="7" s="32" customFormat="1" ht="38" customHeight="1" spans="1:15">
      <c r="A7" s="25">
        <v>4</v>
      </c>
      <c r="B7" s="25" t="s">
        <v>24</v>
      </c>
      <c r="C7" s="42" t="s">
        <v>25</v>
      </c>
      <c r="D7" s="43">
        <v>98</v>
      </c>
      <c r="E7" s="44">
        <f t="shared" si="0"/>
        <v>19600</v>
      </c>
      <c r="F7" s="44">
        <v>140</v>
      </c>
      <c r="G7" s="44">
        <f t="shared" si="1"/>
        <v>21000</v>
      </c>
      <c r="H7" s="44">
        <v>247</v>
      </c>
      <c r="I7" s="44">
        <v>24700</v>
      </c>
      <c r="J7" s="45"/>
      <c r="K7" s="46"/>
      <c r="L7" s="43">
        <f t="shared" si="2"/>
        <v>65300</v>
      </c>
      <c r="M7" s="43">
        <f t="shared" si="3"/>
        <v>32650</v>
      </c>
      <c r="N7" s="43">
        <f t="shared" si="4"/>
        <v>32650</v>
      </c>
      <c r="O7" s="47"/>
    </row>
    <row r="8" s="32" customFormat="1" ht="38" customHeight="1" spans="1:15">
      <c r="A8" s="25">
        <v>5</v>
      </c>
      <c r="B8" s="25" t="s">
        <v>26</v>
      </c>
      <c r="C8" s="42" t="s">
        <v>27</v>
      </c>
      <c r="D8" s="43">
        <v>656</v>
      </c>
      <c r="E8" s="44">
        <f t="shared" si="0"/>
        <v>131200</v>
      </c>
      <c r="F8" s="44">
        <v>216</v>
      </c>
      <c r="G8" s="44">
        <f t="shared" si="1"/>
        <v>32400</v>
      </c>
      <c r="H8" s="44">
        <v>260</v>
      </c>
      <c r="I8" s="44">
        <v>26000</v>
      </c>
      <c r="J8" s="44"/>
      <c r="K8" s="44"/>
      <c r="L8" s="43">
        <f t="shared" si="2"/>
        <v>189600</v>
      </c>
      <c r="M8" s="43">
        <f t="shared" si="3"/>
        <v>94800</v>
      </c>
      <c r="N8" s="43">
        <f t="shared" si="4"/>
        <v>94800</v>
      </c>
      <c r="O8" s="47"/>
    </row>
    <row r="9" s="32" customFormat="1" ht="38" customHeight="1" spans="1:15">
      <c r="A9" s="25">
        <v>6</v>
      </c>
      <c r="B9" s="25" t="s">
        <v>28</v>
      </c>
      <c r="C9" s="42" t="s">
        <v>29</v>
      </c>
      <c r="D9" s="43">
        <v>239</v>
      </c>
      <c r="E9" s="44">
        <f t="shared" si="0"/>
        <v>47800</v>
      </c>
      <c r="F9" s="44">
        <v>116</v>
      </c>
      <c r="G9" s="44">
        <f t="shared" si="1"/>
        <v>17400</v>
      </c>
      <c r="H9" s="44">
        <v>32</v>
      </c>
      <c r="I9" s="44">
        <v>3200</v>
      </c>
      <c r="J9" s="44"/>
      <c r="K9" s="44"/>
      <c r="L9" s="43">
        <f t="shared" si="2"/>
        <v>68400</v>
      </c>
      <c r="M9" s="43">
        <f t="shared" si="3"/>
        <v>34200</v>
      </c>
      <c r="N9" s="43">
        <f t="shared" si="4"/>
        <v>34200</v>
      </c>
      <c r="O9" s="47"/>
    </row>
    <row r="10" s="32" customFormat="1" ht="38" customHeight="1" spans="1:15">
      <c r="A10" s="25">
        <v>7</v>
      </c>
      <c r="B10" s="25" t="s">
        <v>30</v>
      </c>
      <c r="C10" s="42" t="s">
        <v>31</v>
      </c>
      <c r="D10" s="43">
        <v>338</v>
      </c>
      <c r="E10" s="44">
        <f t="shared" si="0"/>
        <v>67600</v>
      </c>
      <c r="F10" s="44">
        <v>93</v>
      </c>
      <c r="G10" s="44">
        <f t="shared" si="1"/>
        <v>13950</v>
      </c>
      <c r="H10" s="44">
        <v>110</v>
      </c>
      <c r="I10" s="44">
        <v>11000</v>
      </c>
      <c r="J10" s="44"/>
      <c r="K10" s="44"/>
      <c r="L10" s="43">
        <f t="shared" si="2"/>
        <v>92550</v>
      </c>
      <c r="M10" s="43">
        <f t="shared" si="3"/>
        <v>46275</v>
      </c>
      <c r="N10" s="43">
        <f t="shared" si="4"/>
        <v>46275</v>
      </c>
      <c r="O10" s="47"/>
    </row>
    <row r="11" s="32" customFormat="1" ht="38" customHeight="1" spans="1:15">
      <c r="A11" s="25">
        <v>8</v>
      </c>
      <c r="B11" s="25" t="s">
        <v>32</v>
      </c>
      <c r="C11" s="42" t="s">
        <v>33</v>
      </c>
      <c r="D11" s="43">
        <v>405</v>
      </c>
      <c r="E11" s="44">
        <f t="shared" si="0"/>
        <v>81000</v>
      </c>
      <c r="F11" s="44">
        <v>555</v>
      </c>
      <c r="G11" s="44">
        <f t="shared" si="1"/>
        <v>83250</v>
      </c>
      <c r="H11" s="44">
        <v>426</v>
      </c>
      <c r="I11" s="44">
        <v>42600</v>
      </c>
      <c r="J11" s="45"/>
      <c r="K11" s="46"/>
      <c r="L11" s="43">
        <f t="shared" si="2"/>
        <v>206850</v>
      </c>
      <c r="M11" s="43">
        <f t="shared" si="3"/>
        <v>103425</v>
      </c>
      <c r="N11" s="43">
        <f t="shared" si="4"/>
        <v>103425</v>
      </c>
      <c r="O11" s="47"/>
    </row>
    <row r="12" s="32" customFormat="1" ht="38" customHeight="1" spans="1:15">
      <c r="A12" s="25">
        <v>9</v>
      </c>
      <c r="B12" s="48" t="s">
        <v>34</v>
      </c>
      <c r="C12" s="49" t="s">
        <v>35</v>
      </c>
      <c r="D12" s="43">
        <v>164</v>
      </c>
      <c r="E12" s="44">
        <f t="shared" si="0"/>
        <v>32800</v>
      </c>
      <c r="F12" s="44">
        <v>225</v>
      </c>
      <c r="G12" s="44">
        <f t="shared" si="1"/>
        <v>33750</v>
      </c>
      <c r="H12" s="44">
        <v>98</v>
      </c>
      <c r="I12" s="44">
        <v>9800</v>
      </c>
      <c r="J12" s="44"/>
      <c r="K12" s="44"/>
      <c r="L12" s="43">
        <f t="shared" si="2"/>
        <v>76350</v>
      </c>
      <c r="M12" s="43">
        <f t="shared" si="3"/>
        <v>38175</v>
      </c>
      <c r="N12" s="43">
        <f t="shared" si="4"/>
        <v>38175</v>
      </c>
      <c r="O12" s="47"/>
    </row>
    <row r="13" s="32" customFormat="1" ht="38" customHeight="1" spans="1:15">
      <c r="A13" s="50"/>
      <c r="B13" s="51" t="s">
        <v>6</v>
      </c>
      <c r="C13" s="52"/>
      <c r="D13" s="43">
        <f t="shared" ref="D13:I13" si="5">SUM(D4:D12)</f>
        <v>2815</v>
      </c>
      <c r="E13" s="44">
        <f t="shared" si="5"/>
        <v>563000</v>
      </c>
      <c r="F13" s="53">
        <f t="shared" si="5"/>
        <v>1828</v>
      </c>
      <c r="G13" s="53">
        <f t="shared" si="5"/>
        <v>274200</v>
      </c>
      <c r="H13" s="53">
        <f t="shared" si="5"/>
        <v>1431</v>
      </c>
      <c r="I13" s="53">
        <f t="shared" si="5"/>
        <v>143100</v>
      </c>
      <c r="J13" s="53"/>
      <c r="K13" s="53"/>
      <c r="L13" s="54">
        <f>SUM(L4:L12)</f>
        <v>980300</v>
      </c>
      <c r="M13" s="54">
        <f>SUM(M4:M12)</f>
        <v>490150</v>
      </c>
      <c r="N13" s="54">
        <f>SUM(N4:N12)</f>
        <v>490150</v>
      </c>
      <c r="O13" s="55"/>
    </row>
    <row r="14" ht="35" customHeight="1" spans="1:15">
      <c r="A14" s="56" t="s">
        <v>36</v>
      </c>
      <c r="B14" s="57"/>
      <c r="C14" s="57"/>
      <c r="D14" s="57"/>
      <c r="E14" s="57"/>
      <c r="F14" s="57"/>
      <c r="G14" s="57"/>
      <c r="H14" s="57"/>
      <c r="I14" s="57"/>
      <c r="L14" s="57"/>
      <c r="M14" s="57"/>
      <c r="N14" s="57"/>
    </row>
  </sheetData>
  <autoFilter xmlns:etc="http://www.wps.cn/officeDocument/2017/etCustomData" ref="A1:O14" etc:filterBottomFollowUsedRange="0">
    <extLst/>
  </autoFilter>
  <mergeCells count="11">
    <mergeCell ref="A1:O1"/>
    <mergeCell ref="D2:I2"/>
    <mergeCell ref="J2:K2"/>
    <mergeCell ref="A14:N14"/>
    <mergeCell ref="A2:A3"/>
    <mergeCell ref="B2:B3"/>
    <mergeCell ref="C2:C3"/>
    <mergeCell ref="L2:L3"/>
    <mergeCell ref="M2:M3"/>
    <mergeCell ref="N2:N3"/>
    <mergeCell ref="O2:O3"/>
  </mergeCells>
  <printOptions horizontalCentered="1"/>
  <pageMargins left="0.200694444444444" right="0.200694444444444" top="0.389583333333333" bottom="0.389583333333333" header="0" footer="0"/>
  <pageSetup paperSize="9" scale="66" fitToHeight="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opLeftCell="A2" workbookViewId="0">
      <selection activeCell="A8" sqref="$A8:$XFD8"/>
    </sheetView>
  </sheetViews>
  <sheetFormatPr defaultColWidth="9" defaultRowHeight="14.25" outlineLevelRow="6" outlineLevelCol="7"/>
  <cols>
    <col min="2" max="2" width="32.875" customWidth="1"/>
    <col min="3" max="3" width="12.875" customWidth="1"/>
    <col min="4" max="4" width="14.75" customWidth="1"/>
    <col min="5" max="5" width="13" customWidth="1"/>
    <col min="6" max="6" width="12.25" customWidth="1"/>
    <col min="7" max="7" width="12" customWidth="1"/>
    <col min="8" max="8" width="14" customWidth="1"/>
  </cols>
  <sheetData>
    <row r="1" ht="116" customHeight="1" spans="1:8">
      <c r="A1" s="18" t="s">
        <v>37</v>
      </c>
      <c r="B1" s="18"/>
      <c r="C1" s="18"/>
      <c r="D1" s="18"/>
      <c r="E1" s="18"/>
      <c r="F1" s="18"/>
      <c r="G1" s="18"/>
      <c r="H1" s="18"/>
    </row>
    <row r="2" ht="57" customHeight="1" spans="1:8">
      <c r="A2" s="19" t="s">
        <v>1</v>
      </c>
      <c r="B2" s="20" t="s">
        <v>38</v>
      </c>
      <c r="C2" s="19" t="s">
        <v>39</v>
      </c>
      <c r="D2" s="27" t="s">
        <v>40</v>
      </c>
      <c r="E2" s="28" t="s">
        <v>41</v>
      </c>
      <c r="F2" s="21" t="s">
        <v>6</v>
      </c>
      <c r="G2" s="21" t="s">
        <v>42</v>
      </c>
      <c r="H2" s="21" t="s">
        <v>43</v>
      </c>
    </row>
    <row r="3" ht="35" customHeight="1" spans="1:8">
      <c r="A3" s="22">
        <v>1</v>
      </c>
      <c r="B3" s="25" t="s">
        <v>24</v>
      </c>
      <c r="C3" s="25">
        <v>60</v>
      </c>
      <c r="D3" s="25">
        <v>6000</v>
      </c>
      <c r="E3" s="25">
        <v>6000</v>
      </c>
      <c r="F3" s="25">
        <v>6000</v>
      </c>
      <c r="G3" s="25">
        <v>3000</v>
      </c>
      <c r="H3" s="25">
        <v>3000</v>
      </c>
    </row>
    <row r="4" ht="35" customHeight="1" spans="1:8">
      <c r="A4" s="22">
        <v>2</v>
      </c>
      <c r="B4" s="25" t="s">
        <v>28</v>
      </c>
      <c r="C4" s="25">
        <v>38</v>
      </c>
      <c r="D4" s="25">
        <v>3800</v>
      </c>
      <c r="E4" s="25">
        <v>3800</v>
      </c>
      <c r="F4" s="25">
        <v>3800</v>
      </c>
      <c r="G4" s="25">
        <v>1900</v>
      </c>
      <c r="H4" s="25">
        <v>1900</v>
      </c>
    </row>
    <row r="5" ht="35" customHeight="1" spans="1:8">
      <c r="A5" s="22">
        <v>3</v>
      </c>
      <c r="B5" s="25" t="s">
        <v>22</v>
      </c>
      <c r="C5" s="25">
        <v>105</v>
      </c>
      <c r="D5" s="25">
        <v>10500</v>
      </c>
      <c r="E5" s="25">
        <v>10500</v>
      </c>
      <c r="F5" s="25">
        <v>10500</v>
      </c>
      <c r="G5" s="25">
        <v>5250</v>
      </c>
      <c r="H5" s="25">
        <v>5250</v>
      </c>
    </row>
    <row r="6" ht="35" customHeight="1" spans="1:8">
      <c r="A6" s="22">
        <v>4</v>
      </c>
      <c r="B6" s="25" t="s">
        <v>44</v>
      </c>
      <c r="C6" s="25">
        <v>77</v>
      </c>
      <c r="D6" s="25">
        <v>7700</v>
      </c>
      <c r="E6" s="25">
        <v>7700</v>
      </c>
      <c r="F6" s="25">
        <v>7700</v>
      </c>
      <c r="G6" s="25">
        <v>3850</v>
      </c>
      <c r="H6" s="25">
        <v>3850</v>
      </c>
    </row>
    <row r="7" ht="35" customHeight="1" spans="1:8">
      <c r="A7" s="25"/>
      <c r="B7" s="25" t="s">
        <v>45</v>
      </c>
      <c r="C7" s="29">
        <f t="shared" ref="C7:H7" si="0">SUM(C3:C6)</f>
        <v>280</v>
      </c>
      <c r="D7" s="29">
        <f t="shared" si="0"/>
        <v>28000</v>
      </c>
      <c r="E7" s="30">
        <f t="shared" si="0"/>
        <v>28000</v>
      </c>
      <c r="F7" s="31">
        <f t="shared" si="0"/>
        <v>28000</v>
      </c>
      <c r="G7" s="25">
        <f t="shared" si="0"/>
        <v>14000</v>
      </c>
      <c r="H7" s="25">
        <f t="shared" si="0"/>
        <v>14000</v>
      </c>
    </row>
  </sheetData>
  <mergeCells count="1">
    <mergeCell ref="A1:H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A2" workbookViewId="0">
      <selection activeCell="A9" sqref="$A9:$XFD9"/>
    </sheetView>
  </sheetViews>
  <sheetFormatPr defaultColWidth="9" defaultRowHeight="14.25" outlineLevelRow="7" outlineLevelCol="7"/>
  <cols>
    <col min="2" max="2" width="31" customWidth="1"/>
    <col min="4" max="4" width="14.625" customWidth="1"/>
    <col min="5" max="5" width="17" customWidth="1"/>
    <col min="6" max="6" width="14.375" customWidth="1"/>
    <col min="7" max="7" width="16.375" customWidth="1"/>
    <col min="8" max="8" width="19.75" customWidth="1"/>
  </cols>
  <sheetData>
    <row r="1" ht="84" customHeight="1" spans="1:8">
      <c r="A1" s="18" t="s">
        <v>46</v>
      </c>
      <c r="B1" s="18"/>
      <c r="C1" s="18"/>
      <c r="D1" s="18"/>
      <c r="E1" s="18"/>
      <c r="F1" s="18"/>
      <c r="G1" s="18"/>
      <c r="H1" s="18"/>
    </row>
    <row r="2" ht="78" customHeight="1" spans="1:8">
      <c r="A2" s="19" t="s">
        <v>47</v>
      </c>
      <c r="B2" s="20" t="s">
        <v>2</v>
      </c>
      <c r="C2" s="19" t="s">
        <v>48</v>
      </c>
      <c r="D2" s="21" t="s">
        <v>49</v>
      </c>
      <c r="E2" s="21" t="s">
        <v>50</v>
      </c>
      <c r="F2" s="21" t="s">
        <v>6</v>
      </c>
      <c r="G2" s="21" t="s">
        <v>42</v>
      </c>
      <c r="H2" s="21" t="s">
        <v>43</v>
      </c>
    </row>
    <row r="3" ht="35" customHeight="1" spans="1:8">
      <c r="A3" s="22">
        <v>1</v>
      </c>
      <c r="B3" s="23" t="s">
        <v>22</v>
      </c>
      <c r="C3" s="24">
        <v>5</v>
      </c>
      <c r="D3" s="25">
        <v>77266.4</v>
      </c>
      <c r="E3" s="25">
        <v>23049.68</v>
      </c>
      <c r="F3" s="25">
        <v>23049.68</v>
      </c>
      <c r="G3" s="25">
        <v>11524.84</v>
      </c>
      <c r="H3" s="25">
        <v>11524.84</v>
      </c>
    </row>
    <row r="4" ht="35" customHeight="1" spans="1:8">
      <c r="A4" s="22">
        <v>2</v>
      </c>
      <c r="B4" s="23" t="s">
        <v>51</v>
      </c>
      <c r="C4" s="24">
        <v>1</v>
      </c>
      <c r="D4" s="25">
        <v>11042.62</v>
      </c>
      <c r="E4" s="25">
        <v>4642.44</v>
      </c>
      <c r="F4" s="25">
        <v>4642.44</v>
      </c>
      <c r="G4" s="25">
        <v>2321.22</v>
      </c>
      <c r="H4" s="25">
        <v>2321.22</v>
      </c>
    </row>
    <row r="5" ht="35" customHeight="1" spans="1:8">
      <c r="A5" s="22">
        <v>3</v>
      </c>
      <c r="B5" s="23" t="s">
        <v>44</v>
      </c>
      <c r="C5" s="24">
        <v>2</v>
      </c>
      <c r="D5" s="25">
        <v>22068.92</v>
      </c>
      <c r="E5" s="25">
        <v>9335.14</v>
      </c>
      <c r="F5" s="25">
        <v>9335.14</v>
      </c>
      <c r="G5" s="25">
        <v>4667.57</v>
      </c>
      <c r="H5" s="25">
        <v>4667.57</v>
      </c>
    </row>
    <row r="6" ht="35" customHeight="1" spans="1:8">
      <c r="A6" s="22">
        <v>4</v>
      </c>
      <c r="B6" s="23" t="s">
        <v>28</v>
      </c>
      <c r="C6" s="24">
        <v>2</v>
      </c>
      <c r="D6" s="25">
        <v>28507.02</v>
      </c>
      <c r="E6" s="25">
        <v>12058.44</v>
      </c>
      <c r="F6" s="25">
        <v>12058.44</v>
      </c>
      <c r="G6" s="25">
        <v>6029.22</v>
      </c>
      <c r="H6" s="25">
        <v>6029.22</v>
      </c>
    </row>
    <row r="7" ht="35" customHeight="1" spans="1:8">
      <c r="A7" s="22">
        <v>5</v>
      </c>
      <c r="B7" s="23" t="s">
        <v>24</v>
      </c>
      <c r="C7" s="24">
        <v>6</v>
      </c>
      <c r="D7" s="25">
        <v>73016.64</v>
      </c>
      <c r="E7" s="25">
        <v>27854.64</v>
      </c>
      <c r="F7" s="25">
        <v>27854.64</v>
      </c>
      <c r="G7" s="25">
        <v>13927.32</v>
      </c>
      <c r="H7" s="25">
        <v>13927.32</v>
      </c>
    </row>
    <row r="8" ht="35" customHeight="1" spans="1:8">
      <c r="A8" s="25"/>
      <c r="B8" s="25" t="s">
        <v>45</v>
      </c>
      <c r="C8" s="26">
        <f t="shared" ref="C8:H8" si="0">SUM(C3:C7)</f>
        <v>16</v>
      </c>
      <c r="D8" s="25">
        <f t="shared" si="0"/>
        <v>211901.6</v>
      </c>
      <c r="E8" s="25">
        <f t="shared" si="0"/>
        <v>76940.34</v>
      </c>
      <c r="F8" s="25">
        <f t="shared" si="0"/>
        <v>76940.34</v>
      </c>
      <c r="G8" s="25">
        <f t="shared" si="0"/>
        <v>38470.17</v>
      </c>
      <c r="H8" s="25">
        <f t="shared" si="0"/>
        <v>38470.17</v>
      </c>
    </row>
  </sheetData>
  <mergeCells count="1">
    <mergeCell ref="A1:H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A26" sqref="$A26:$XFD26"/>
    </sheetView>
  </sheetViews>
  <sheetFormatPr defaultColWidth="9" defaultRowHeight="14.25"/>
  <cols>
    <col min="3" max="3" width="35.625" customWidth="1"/>
    <col min="6" max="6" width="12.25" customWidth="1"/>
    <col min="7" max="7" width="14.5" customWidth="1"/>
    <col min="8" max="8" width="16.75" customWidth="1"/>
    <col min="9" max="9" width="12.125" customWidth="1"/>
    <col min="10" max="10" width="15.75" customWidth="1"/>
    <col min="11" max="11" width="21.375" customWidth="1"/>
  </cols>
  <sheetData>
    <row r="1" ht="86" customHeight="1" spans="1:11">
      <c r="A1" s="2" t="s">
        <v>52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0.25" spans="1:11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53</v>
      </c>
    </row>
    <row r="3" ht="28.5" spans="1:11">
      <c r="A3" s="5" t="s">
        <v>1</v>
      </c>
      <c r="B3" s="6" t="s">
        <v>54</v>
      </c>
      <c r="C3" s="5" t="s">
        <v>55</v>
      </c>
      <c r="D3" s="5" t="s">
        <v>56</v>
      </c>
      <c r="E3" s="6" t="s">
        <v>57</v>
      </c>
      <c r="F3" s="6" t="s">
        <v>58</v>
      </c>
      <c r="G3" s="7" t="s">
        <v>59</v>
      </c>
      <c r="H3" s="8" t="s">
        <v>60</v>
      </c>
      <c r="I3" s="7" t="s">
        <v>61</v>
      </c>
      <c r="J3" s="7" t="s">
        <v>62</v>
      </c>
      <c r="K3" s="7" t="s">
        <v>63</v>
      </c>
    </row>
    <row r="4" ht="35" customHeight="1" spans="1:11">
      <c r="A4" s="9">
        <v>1</v>
      </c>
      <c r="B4" s="10" t="s">
        <v>64</v>
      </c>
      <c r="C4" s="11" t="s">
        <v>65</v>
      </c>
      <c r="D4" s="9" t="s">
        <v>66</v>
      </c>
      <c r="E4" s="9">
        <v>1</v>
      </c>
      <c r="F4" s="9"/>
      <c r="G4" s="9">
        <v>10000</v>
      </c>
      <c r="H4" s="9"/>
      <c r="I4" s="9"/>
      <c r="J4" s="9">
        <v>5000</v>
      </c>
      <c r="K4" s="9">
        <v>5000</v>
      </c>
    </row>
    <row r="5" ht="35" customHeight="1" spans="1:11">
      <c r="A5" s="9">
        <v>2</v>
      </c>
      <c r="B5" s="10" t="s">
        <v>64</v>
      </c>
      <c r="C5" s="12" t="s">
        <v>67</v>
      </c>
      <c r="D5" s="9" t="s">
        <v>68</v>
      </c>
      <c r="E5" s="9">
        <v>3</v>
      </c>
      <c r="F5" s="9"/>
      <c r="G5" s="9">
        <v>30000</v>
      </c>
      <c r="H5" s="9"/>
      <c r="I5" s="9"/>
      <c r="J5" s="9">
        <v>15000</v>
      </c>
      <c r="K5" s="9">
        <v>15000</v>
      </c>
    </row>
    <row r="6" ht="35" customHeight="1" spans="1:11">
      <c r="A6" s="9">
        <v>3</v>
      </c>
      <c r="B6" s="10" t="s">
        <v>64</v>
      </c>
      <c r="C6" s="11" t="s">
        <v>69</v>
      </c>
      <c r="D6" s="9" t="s">
        <v>66</v>
      </c>
      <c r="E6" s="9">
        <v>1</v>
      </c>
      <c r="F6" s="9"/>
      <c r="G6" s="9">
        <v>10000</v>
      </c>
      <c r="H6" s="9"/>
      <c r="I6" s="9"/>
      <c r="J6" s="9">
        <v>5000</v>
      </c>
      <c r="K6" s="9">
        <v>5000</v>
      </c>
    </row>
    <row r="7" ht="35" customHeight="1" spans="1:11">
      <c r="A7" s="9">
        <v>4</v>
      </c>
      <c r="B7" s="10" t="s">
        <v>64</v>
      </c>
      <c r="C7" s="11" t="s">
        <v>70</v>
      </c>
      <c r="D7" s="9" t="s">
        <v>71</v>
      </c>
      <c r="E7" s="9">
        <v>2</v>
      </c>
      <c r="F7" s="9"/>
      <c r="G7" s="9">
        <v>20000</v>
      </c>
      <c r="H7" s="9"/>
      <c r="I7" s="9"/>
      <c r="J7" s="9">
        <v>10000</v>
      </c>
      <c r="K7" s="9">
        <v>10000</v>
      </c>
    </row>
    <row r="8" s="1" customFormat="1" ht="35" customHeight="1" spans="1:11">
      <c r="A8" s="9">
        <v>5</v>
      </c>
      <c r="B8" s="10" t="s">
        <v>64</v>
      </c>
      <c r="C8" s="11" t="s">
        <v>72</v>
      </c>
      <c r="D8" s="9" t="s">
        <v>66</v>
      </c>
      <c r="E8" s="9">
        <v>1</v>
      </c>
      <c r="F8" s="9"/>
      <c r="G8" s="9">
        <v>10000</v>
      </c>
      <c r="H8" s="9"/>
      <c r="I8" s="9"/>
      <c r="J8" s="9">
        <v>5000</v>
      </c>
      <c r="K8" s="9">
        <v>5000</v>
      </c>
    </row>
    <row r="9" ht="35" customHeight="1" spans="1:11">
      <c r="A9" s="9">
        <v>6</v>
      </c>
      <c r="B9" s="10" t="s">
        <v>64</v>
      </c>
      <c r="C9" s="11" t="s">
        <v>73</v>
      </c>
      <c r="D9" s="9" t="s">
        <v>66</v>
      </c>
      <c r="E9" s="9">
        <v>1</v>
      </c>
      <c r="F9" s="9"/>
      <c r="G9" s="9">
        <v>10000</v>
      </c>
      <c r="H9" s="9"/>
      <c r="I9" s="9"/>
      <c r="J9" s="9">
        <v>5000</v>
      </c>
      <c r="K9" s="9">
        <v>5000</v>
      </c>
    </row>
    <row r="10" ht="35" customHeight="1" spans="1:11">
      <c r="A10" s="9">
        <v>7</v>
      </c>
      <c r="B10" s="10" t="s">
        <v>64</v>
      </c>
      <c r="C10" s="11" t="s">
        <v>74</v>
      </c>
      <c r="D10" s="9" t="s">
        <v>66</v>
      </c>
      <c r="E10" s="9">
        <v>1</v>
      </c>
      <c r="F10" s="9"/>
      <c r="G10" s="9">
        <v>10000</v>
      </c>
      <c r="H10" s="9"/>
      <c r="I10" s="9"/>
      <c r="J10" s="9">
        <v>5000</v>
      </c>
      <c r="K10" s="9">
        <v>5000</v>
      </c>
    </row>
    <row r="11" ht="35" customHeight="1" spans="1:11">
      <c r="A11" s="9">
        <v>8</v>
      </c>
      <c r="B11" s="10" t="s">
        <v>64</v>
      </c>
      <c r="C11" s="11" t="s">
        <v>75</v>
      </c>
      <c r="D11" s="9" t="s">
        <v>68</v>
      </c>
      <c r="E11" s="9">
        <v>3</v>
      </c>
      <c r="F11" s="9"/>
      <c r="G11" s="9">
        <v>30000</v>
      </c>
      <c r="H11" s="9"/>
      <c r="I11" s="9"/>
      <c r="J11" s="9">
        <v>15000</v>
      </c>
      <c r="K11" s="9">
        <v>15000</v>
      </c>
    </row>
    <row r="12" ht="35" customHeight="1" spans="1:11">
      <c r="A12" s="9">
        <v>9</v>
      </c>
      <c r="B12" s="10" t="s">
        <v>64</v>
      </c>
      <c r="C12" s="11" t="s">
        <v>76</v>
      </c>
      <c r="D12" s="9" t="s">
        <v>66</v>
      </c>
      <c r="E12" s="9">
        <v>1</v>
      </c>
      <c r="F12" s="9"/>
      <c r="G12" s="9">
        <v>10000</v>
      </c>
      <c r="H12" s="9"/>
      <c r="I12" s="9"/>
      <c r="J12" s="9">
        <v>5000</v>
      </c>
      <c r="K12" s="9">
        <v>5000</v>
      </c>
    </row>
    <row r="13" ht="35" customHeight="1" spans="1:11">
      <c r="A13" s="9">
        <v>10</v>
      </c>
      <c r="B13" s="10" t="s">
        <v>64</v>
      </c>
      <c r="C13" s="11" t="s">
        <v>77</v>
      </c>
      <c r="D13" s="9" t="s">
        <v>66</v>
      </c>
      <c r="E13" s="9">
        <v>1</v>
      </c>
      <c r="F13" s="9"/>
      <c r="G13" s="9">
        <v>10000</v>
      </c>
      <c r="H13" s="9"/>
      <c r="I13" s="9"/>
      <c r="J13" s="9">
        <v>5000</v>
      </c>
      <c r="K13" s="9">
        <v>5000</v>
      </c>
    </row>
    <row r="14" ht="35" customHeight="1" spans="1:11">
      <c r="A14" s="9">
        <v>11</v>
      </c>
      <c r="B14" s="10" t="s">
        <v>64</v>
      </c>
      <c r="C14" s="11" t="s">
        <v>78</v>
      </c>
      <c r="D14" s="9" t="s">
        <v>68</v>
      </c>
      <c r="E14" s="9">
        <v>3</v>
      </c>
      <c r="F14" s="9"/>
      <c r="G14" s="9">
        <v>30000</v>
      </c>
      <c r="H14" s="9"/>
      <c r="I14" s="9"/>
      <c r="J14" s="9">
        <v>15000</v>
      </c>
      <c r="K14" s="9">
        <v>15000</v>
      </c>
    </row>
    <row r="15" ht="35" customHeight="1" spans="1:11">
      <c r="A15" s="9">
        <v>12</v>
      </c>
      <c r="B15" s="10" t="s">
        <v>64</v>
      </c>
      <c r="C15" s="11" t="s">
        <v>79</v>
      </c>
      <c r="D15" s="9" t="s">
        <v>68</v>
      </c>
      <c r="E15" s="9">
        <v>3</v>
      </c>
      <c r="F15" s="9"/>
      <c r="G15" s="9">
        <v>30000</v>
      </c>
      <c r="H15" s="9"/>
      <c r="I15" s="9"/>
      <c r="J15" s="9">
        <v>15000</v>
      </c>
      <c r="K15" s="9">
        <v>15000</v>
      </c>
    </row>
    <row r="16" ht="35" customHeight="1" spans="1:11">
      <c r="A16" s="9">
        <v>13</v>
      </c>
      <c r="B16" s="10" t="s">
        <v>64</v>
      </c>
      <c r="C16" s="11" t="s">
        <v>80</v>
      </c>
      <c r="D16" s="9" t="s">
        <v>66</v>
      </c>
      <c r="E16" s="9">
        <v>1</v>
      </c>
      <c r="F16" s="9"/>
      <c r="G16" s="9">
        <v>10000</v>
      </c>
      <c r="H16" s="9"/>
      <c r="I16" s="9"/>
      <c r="J16" s="9">
        <v>5000</v>
      </c>
      <c r="K16" s="9">
        <v>5000</v>
      </c>
    </row>
    <row r="17" ht="35" customHeight="1" spans="1:11">
      <c r="A17" s="9">
        <v>14</v>
      </c>
      <c r="B17" s="10" t="s">
        <v>64</v>
      </c>
      <c r="C17" s="11" t="s">
        <v>81</v>
      </c>
      <c r="D17" s="9" t="s">
        <v>66</v>
      </c>
      <c r="E17" s="9">
        <v>1</v>
      </c>
      <c r="F17" s="9"/>
      <c r="G17" s="9">
        <v>10000</v>
      </c>
      <c r="H17" s="9"/>
      <c r="I17" s="9"/>
      <c r="J17" s="9">
        <v>5000</v>
      </c>
      <c r="K17" s="9">
        <v>5000</v>
      </c>
    </row>
    <row r="18" ht="35" customHeight="1" spans="1:11">
      <c r="A18" s="9">
        <v>15</v>
      </c>
      <c r="B18" s="10" t="s">
        <v>64</v>
      </c>
      <c r="C18" s="11" t="s">
        <v>82</v>
      </c>
      <c r="D18" s="9" t="s">
        <v>71</v>
      </c>
      <c r="E18" s="9">
        <v>2</v>
      </c>
      <c r="F18" s="9"/>
      <c r="G18" s="9">
        <v>20000</v>
      </c>
      <c r="H18" s="9"/>
      <c r="I18" s="9"/>
      <c r="J18" s="9">
        <v>10000</v>
      </c>
      <c r="K18" s="9">
        <v>10000</v>
      </c>
    </row>
    <row r="19" ht="35" customHeight="1" spans="1:11">
      <c r="A19" s="9">
        <v>16</v>
      </c>
      <c r="B19" s="10" t="s">
        <v>64</v>
      </c>
      <c r="C19" s="11" t="s">
        <v>83</v>
      </c>
      <c r="D19" s="9" t="s">
        <v>71</v>
      </c>
      <c r="E19" s="9">
        <v>2</v>
      </c>
      <c r="F19" s="9"/>
      <c r="G19" s="9">
        <v>20000</v>
      </c>
      <c r="H19" s="9"/>
      <c r="I19" s="9"/>
      <c r="J19" s="9">
        <v>10000</v>
      </c>
      <c r="K19" s="9">
        <v>10000</v>
      </c>
    </row>
    <row r="20" ht="35" customHeight="1" spans="1:11">
      <c r="A20" s="9">
        <v>17</v>
      </c>
      <c r="B20" s="10" t="s">
        <v>64</v>
      </c>
      <c r="C20" s="12" t="s">
        <v>84</v>
      </c>
      <c r="D20" s="9" t="s">
        <v>66</v>
      </c>
      <c r="E20" s="9">
        <v>1</v>
      </c>
      <c r="F20" s="9"/>
      <c r="G20" s="9">
        <v>10000</v>
      </c>
      <c r="H20" s="9"/>
      <c r="I20" s="9"/>
      <c r="J20" s="9">
        <v>5000</v>
      </c>
      <c r="K20" s="9">
        <v>5000</v>
      </c>
    </row>
    <row r="21" ht="35" customHeight="1" spans="1:11">
      <c r="A21" s="9">
        <v>18</v>
      </c>
      <c r="B21" s="10" t="s">
        <v>64</v>
      </c>
      <c r="C21" s="12" t="s">
        <v>85</v>
      </c>
      <c r="D21" s="9" t="s">
        <v>66</v>
      </c>
      <c r="E21" s="9">
        <v>1</v>
      </c>
      <c r="F21" s="9"/>
      <c r="G21" s="9">
        <v>10000</v>
      </c>
      <c r="H21" s="9"/>
      <c r="I21" s="9"/>
      <c r="J21" s="9">
        <v>5000</v>
      </c>
      <c r="K21" s="9">
        <v>5000</v>
      </c>
    </row>
    <row r="22" ht="35" customHeight="1" spans="1:11">
      <c r="A22" s="9">
        <v>19</v>
      </c>
      <c r="B22" s="10" t="s">
        <v>64</v>
      </c>
      <c r="C22" s="12" t="s">
        <v>86</v>
      </c>
      <c r="D22" s="9" t="s">
        <v>71</v>
      </c>
      <c r="E22" s="9">
        <v>2</v>
      </c>
      <c r="F22" s="9"/>
      <c r="G22" s="9">
        <v>20000</v>
      </c>
      <c r="H22" s="9"/>
      <c r="I22" s="9"/>
      <c r="J22" s="9">
        <v>10000</v>
      </c>
      <c r="K22" s="9">
        <v>10000</v>
      </c>
    </row>
    <row r="23" s="1" customFormat="1" ht="35" customHeight="1" spans="1:11">
      <c r="A23" s="9">
        <v>20</v>
      </c>
      <c r="B23" s="10" t="s">
        <v>64</v>
      </c>
      <c r="C23" s="12" t="s">
        <v>87</v>
      </c>
      <c r="D23" s="9" t="s">
        <v>71</v>
      </c>
      <c r="E23" s="9">
        <v>2</v>
      </c>
      <c r="F23" s="9"/>
      <c r="G23" s="9">
        <v>20000</v>
      </c>
      <c r="H23" s="9"/>
      <c r="I23" s="9"/>
      <c r="J23" s="9">
        <v>10000</v>
      </c>
      <c r="K23" s="9">
        <v>10000</v>
      </c>
    </row>
    <row r="24" ht="35" customHeight="1" spans="1:11">
      <c r="A24" s="10">
        <v>21</v>
      </c>
      <c r="B24" s="13" t="s">
        <v>64</v>
      </c>
      <c r="C24" s="14" t="s">
        <v>88</v>
      </c>
      <c r="D24" s="9" t="s">
        <v>66</v>
      </c>
      <c r="E24" s="13">
        <v>1</v>
      </c>
      <c r="F24" s="13"/>
      <c r="G24" s="9">
        <v>10000</v>
      </c>
      <c r="H24" s="9"/>
      <c r="I24" s="9"/>
      <c r="J24" s="9">
        <v>5000</v>
      </c>
      <c r="K24" s="9">
        <v>5000</v>
      </c>
    </row>
    <row r="25" ht="41" customHeight="1" spans="1:11">
      <c r="A25" s="15" t="s">
        <v>6</v>
      </c>
      <c r="B25" s="16"/>
      <c r="C25" s="16"/>
      <c r="D25" s="16"/>
      <c r="E25" s="16"/>
      <c r="F25" s="13"/>
      <c r="G25" s="9">
        <f t="shared" ref="G25:K25" si="0">SUM(G4:G24)</f>
        <v>340000</v>
      </c>
      <c r="H25" s="9"/>
      <c r="I25" s="9"/>
      <c r="J25" s="9">
        <f t="shared" si="0"/>
        <v>170000</v>
      </c>
      <c r="K25" s="9">
        <f t="shared" si="0"/>
        <v>170000</v>
      </c>
    </row>
    <row r="26" spans="1:11">
      <c r="A26" s="17" t="s">
        <v>89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</row>
  </sheetData>
  <mergeCells count="3">
    <mergeCell ref="A1:K1"/>
    <mergeCell ref="A25:F25"/>
    <mergeCell ref="A26:K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社会办养老机构补助资金申报表</vt:lpstr>
      <vt:lpstr>2024年8月至2025年7月洛龙养老机构保险补贴审批汇总表</vt:lpstr>
      <vt:lpstr>2024年8月-2025年7月 洛龙 区养老护理员社保补贴审批</vt:lpstr>
      <vt:lpstr>社区养老服务设施运营补贴申报表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家有圆宝</cp:lastModifiedBy>
  <cp:revision>1</cp:revision>
  <dcterms:created xsi:type="dcterms:W3CDTF">2012-11-09T18:11:54Z</dcterms:created>
  <cp:lastPrinted>2017-08-03T17:15:00Z</cp:lastPrinted>
  <dcterms:modified xsi:type="dcterms:W3CDTF">2025-12-11T08:02:43Z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>
    <vt:lpwstr>11</vt:lpwstr>
  </property>
  <property fmtid="{D5CDD505-2E9C-101B-9397-08002B2CF9AE}" pid="4" name="ICV">
    <vt:lpwstr>C32A6E1FD2344218B970A3D1EA6F4B9B_13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